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<sst xmlns="http://schemas.openxmlformats.org/spreadsheetml/2006/main" count="23" uniqueCount="23">
  <si>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East Pacific</t>
  </si>
  <si>
    <t>West Pacific</t>
  </si>
  <si>
    <t>North Atlantic</t>
  </si>
  <si>
    <t>Southwest Pacific</t>
  </si>
  <si>
    <t>North Indian</t>
  </si>
  <si>
    <t>South Indian</t>
  </si>
  <si>
    <t>mean</t>
  </si>
  <si>
    <t>Std Dev</t>
  </si>
  <si>
    <t>sum Z</t>
  </si>
  <si>
    <t>Z</t>
  </si>
  <si>
    <t>mean Z</t>
  </si>
  <si>
    <t>sum Z^2</t>
  </si>
  <si>
    <t>Z^2</t>
  </si>
  <si>
    <t>(sum Z)^2/n</t>
  </si>
  <si>
    <t>sum d^2</t>
  </si>
  <si>
    <t>sig ^2</t>
  </si>
  <si>
    <t>sig_n</t>
  </si>
  <si>
    <t>t</t>
  </si>
  <si>
    <t>Probability</t>
  </si>
  <si>
    <t>1-tailed t-distribution 6 d.f.</t>
  </si>
  <si>
    <t>One chance in this many</t>
  </si>
  <si>
    <t>Probability Using built In T-Test</t>
  </si>
  <si>
    <t>For a paired Student's t-test of the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</si>
</sst>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2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0" fontId="7" fillId="0" borderId="0" xfId="20" applyFont="1" applyAlignment="1">
      <alignment/>
    </xf>
    <xf numFmtId="9" fontId="0" fillId="0" borderId="0" xfId="0" applyNumberFormat="1" applyAlignment="1">
      <alignment/>
    </xf>
    <xf numFmtId="9" fontId="0" fillId="0" borderId="1" xfId="2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Percent Category 4 &amp; 5 Hurricanes</a:t>
            </a:r>
          </a:p>
        </c:rich>
      </c:tx>
      <c:layout>
        <c:manualLayout>
          <c:xMode val="factor"/>
          <c:yMode val="factor"/>
          <c:x val="0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555"/>
          <c:w val="0.9742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East Pacific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Sheet1!$C$16:$D$16</c:f>
              <c:numCache>
                <c:ptCount val="2"/>
                <c:pt idx="0">
                  <c:v>1982</c:v>
                </c:pt>
                <c:pt idx="1">
                  <c:v>1997</c:v>
                </c:pt>
              </c:numCache>
            </c:numRef>
          </c:xVal>
          <c:yVal>
            <c:numRef>
              <c:f>Sheet1!$C$9:$D$9</c:f>
              <c:numCache>
                <c:ptCount val="2"/>
                <c:pt idx="0">
                  <c:v>0.25</c:v>
                </c:pt>
                <c:pt idx="1">
                  <c:v>0.35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Sheet1!$B$10</c:f>
              <c:strCache>
                <c:ptCount val="1"/>
                <c:pt idx="0">
                  <c:v>West Pacific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Sheet1!$C$16:$D$16</c:f>
              <c:numCache>
                <c:ptCount val="2"/>
                <c:pt idx="0">
                  <c:v>1982</c:v>
                </c:pt>
                <c:pt idx="1">
                  <c:v>1997</c:v>
                </c:pt>
              </c:numCache>
            </c:numRef>
          </c:xVal>
          <c:yVal>
            <c:numRef>
              <c:f>Sheet1!$C$10:$D$10</c:f>
              <c:numCache>
                <c:ptCount val="2"/>
                <c:pt idx="0">
                  <c:v>0.25</c:v>
                </c:pt>
                <c:pt idx="1">
                  <c:v>0.41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Sheet1!$B$11</c:f>
              <c:strCache>
                <c:ptCount val="1"/>
                <c:pt idx="0">
                  <c:v>North Atlantic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Sheet1!$C$16:$D$16</c:f>
              <c:numCache>
                <c:ptCount val="2"/>
                <c:pt idx="0">
                  <c:v>1982</c:v>
                </c:pt>
                <c:pt idx="1">
                  <c:v>1997</c:v>
                </c:pt>
              </c:numCache>
            </c:numRef>
          </c:xVal>
          <c:yVal>
            <c:numRef>
              <c:f>Sheet1!$C$11:$D$11</c:f>
              <c:numCache>
                <c:ptCount val="2"/>
                <c:pt idx="0">
                  <c:v>0.2</c:v>
                </c:pt>
                <c:pt idx="1">
                  <c:v>0.25</c:v>
                </c:pt>
              </c:numCache>
            </c:numRef>
          </c:yVal>
          <c:smooth val="0"/>
        </c:ser>
        <c:ser>
          <c:idx val="3"/>
          <c:order val="3"/>
          <c:tx>
            <c:v>Southwest Pacific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Sheet1!$C$16:$D$16</c:f>
              <c:numCache>
                <c:ptCount val="2"/>
                <c:pt idx="0">
                  <c:v>1982</c:v>
                </c:pt>
                <c:pt idx="1">
                  <c:v>1997</c:v>
                </c:pt>
              </c:numCache>
            </c:numRef>
          </c:xVal>
          <c:yVal>
            <c:numRef>
              <c:f>Sheet1!$C$12:$D$12</c:f>
              <c:numCache>
                <c:ptCount val="2"/>
                <c:pt idx="0">
                  <c:v>0.12</c:v>
                </c:pt>
                <c:pt idx="1">
                  <c:v>0.28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Sheet1!$B$13</c:f>
              <c:strCache>
                <c:ptCount val="1"/>
                <c:pt idx="0">
                  <c:v>North Indian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Sheet1!$C$16:$D$16</c:f>
              <c:numCache>
                <c:ptCount val="2"/>
                <c:pt idx="0">
                  <c:v>1982</c:v>
                </c:pt>
                <c:pt idx="1">
                  <c:v>1997</c:v>
                </c:pt>
              </c:numCache>
            </c:numRef>
          </c:xVal>
          <c:yVal>
            <c:numRef>
              <c:f>Sheet1!$C$13:$D$13</c:f>
              <c:numCache>
                <c:ptCount val="2"/>
                <c:pt idx="0">
                  <c:v>0.08</c:v>
                </c:pt>
                <c:pt idx="1">
                  <c:v>0.25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Sheet1!$B$14</c:f>
              <c:strCache>
                <c:ptCount val="1"/>
                <c:pt idx="0">
                  <c:v>South Indian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Sheet1!$C$16:$D$16</c:f>
              <c:numCache>
                <c:ptCount val="2"/>
                <c:pt idx="0">
                  <c:v>1982</c:v>
                </c:pt>
                <c:pt idx="1">
                  <c:v>1997</c:v>
                </c:pt>
              </c:numCache>
            </c:numRef>
          </c:xVal>
          <c:yVal>
            <c:numRef>
              <c:f>Sheet1!$C$14:$D$14</c:f>
              <c:numCache>
                <c:ptCount val="2"/>
                <c:pt idx="0">
                  <c:v>0.18</c:v>
                </c:pt>
                <c:pt idx="1">
                  <c:v>0.34</c:v>
                </c:pt>
              </c:numCache>
            </c:numRef>
          </c:yVal>
          <c:smooth val="0"/>
        </c:ser>
        <c:axId val="46089351"/>
        <c:axId val="12150976"/>
      </c:scatterChart>
      <c:valAx>
        <c:axId val="46089351"/>
        <c:scaling>
          <c:orientation val="minMax"/>
          <c:max val="2004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crossBetween val="midCat"/>
        <c:dispUnits/>
      </c:valAx>
      <c:valAx>
        <c:axId val="12150976"/>
        <c:scaling>
          <c:orientation val="minMax"/>
          <c:max val="0.4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"/>
          <c:y val="0.605"/>
          <c:w val="0.38825"/>
          <c:h val="0.293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0.8385</cdr:y>
    </cdr:from>
    <cdr:to>
      <cdr:x>0.4115</cdr:x>
      <cdr:y>0.89375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3524250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zFacts.com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11</xdr:row>
      <xdr:rowOff>104775</xdr:rowOff>
    </xdr:from>
    <xdr:to>
      <xdr:col>13</xdr:col>
      <xdr:colOff>533400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4667250" y="1895475"/>
        <a:ext cx="37909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ysics.csbsju.edu/stats/Paired_t-test_NROW_form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4"/>
  <sheetViews>
    <sheetView tabSelected="1" workbookViewId="0" topLeftCell="A1">
      <selection activeCell="J39" sqref="J39"/>
    </sheetView>
  </sheetViews>
  <sheetFormatPr defaultColWidth="9.140625" defaultRowHeight="12.75"/>
  <sheetData>
    <row r="3" ht="12.75">
      <c r="I3" s="4" t="s">
        <v>22</v>
      </c>
    </row>
    <row r="7" spans="2:4" ht="12.75">
      <c r="B7" t="s">
        <v>7</v>
      </c>
      <c r="C7" s="1">
        <f>STDEV(C8:C14)</f>
        <v>0.0629814787589707</v>
      </c>
      <c r="D7" s="1">
        <f>STDEV(D8:D14)</f>
        <v>0.058499762582614245</v>
      </c>
    </row>
    <row r="8" spans="2:6" ht="13.5" thickBot="1">
      <c r="B8" s="2" t="s">
        <v>6</v>
      </c>
      <c r="C8" s="3">
        <f>AVERAGE(C9:C14)</f>
        <v>0.17999999999999997</v>
      </c>
      <c r="D8" s="3">
        <f>AVERAGE(D9:D14)</f>
        <v>0.31333333333333335</v>
      </c>
      <c r="E8" s="6" t="s">
        <v>9</v>
      </c>
      <c r="F8" s="9" t="s">
        <v>12</v>
      </c>
    </row>
    <row r="9" spans="2:6" ht="12.75">
      <c r="B9" s="8" t="s">
        <v>0</v>
      </c>
      <c r="C9" s="1">
        <v>0.25</v>
      </c>
      <c r="D9" s="1">
        <v>0.35</v>
      </c>
      <c r="E9" s="5">
        <f>D9-C9</f>
        <v>0.09999999999999998</v>
      </c>
      <c r="F9" s="11">
        <f>E9^2</f>
        <v>0.009999999999999995</v>
      </c>
    </row>
    <row r="10" spans="2:6" ht="12.75">
      <c r="B10" s="8" t="s">
        <v>1</v>
      </c>
      <c r="C10" s="1">
        <v>0.25</v>
      </c>
      <c r="D10" s="1">
        <v>0.41</v>
      </c>
      <c r="E10" s="5">
        <f>D10-C10</f>
        <v>0.15999999999999998</v>
      </c>
      <c r="F10">
        <f>E10^2</f>
        <v>0.02559999999999999</v>
      </c>
    </row>
    <row r="11" spans="2:6" ht="12.75">
      <c r="B11" s="8" t="s">
        <v>2</v>
      </c>
      <c r="C11" s="1">
        <v>0.2</v>
      </c>
      <c r="D11" s="1">
        <v>0.25</v>
      </c>
      <c r="E11" s="5">
        <f>D11-C11</f>
        <v>0.04999999999999999</v>
      </c>
      <c r="F11">
        <f>E11^2</f>
        <v>0.0024999999999999988</v>
      </c>
    </row>
    <row r="12" spans="2:6" ht="12.75">
      <c r="B12" s="8" t="s">
        <v>3</v>
      </c>
      <c r="C12" s="1">
        <v>0.12</v>
      </c>
      <c r="D12" s="1">
        <v>0.28</v>
      </c>
      <c r="E12" s="5">
        <f>D12-C12</f>
        <v>0.16000000000000003</v>
      </c>
      <c r="F12">
        <f>E12^2</f>
        <v>0.02560000000000001</v>
      </c>
    </row>
    <row r="13" spans="2:6" ht="12.75">
      <c r="B13" s="8" t="s">
        <v>4</v>
      </c>
      <c r="C13" s="1">
        <v>0.08</v>
      </c>
      <c r="D13" s="1">
        <v>0.25</v>
      </c>
      <c r="E13" s="5">
        <f>D13-C13</f>
        <v>0.16999999999999998</v>
      </c>
      <c r="F13">
        <f>E13^2</f>
        <v>0.028899999999999995</v>
      </c>
    </row>
    <row r="14" spans="2:6" ht="12.75">
      <c r="B14" s="8" t="s">
        <v>5</v>
      </c>
      <c r="C14" s="1">
        <v>0.18</v>
      </c>
      <c r="D14" s="1">
        <v>0.34</v>
      </c>
      <c r="E14" s="5">
        <f>D14-C14</f>
        <v>0.16000000000000003</v>
      </c>
      <c r="F14">
        <f>E14^2</f>
        <v>0.02560000000000001</v>
      </c>
    </row>
    <row r="16" spans="3:4" ht="12.75">
      <c r="C16">
        <v>1982</v>
      </c>
      <c r="D16">
        <v>1997</v>
      </c>
    </row>
    <row r="18" spans="3:4" ht="12.75">
      <c r="C18">
        <v>1990</v>
      </c>
      <c r="D18">
        <v>0</v>
      </c>
    </row>
    <row r="19" spans="3:4" ht="12.75">
      <c r="C19">
        <v>1990</v>
      </c>
      <c r="D19">
        <v>0.45</v>
      </c>
    </row>
    <row r="22" ht="12.75">
      <c r="D22">
        <f>(1990+2004)/2</f>
        <v>1997</v>
      </c>
    </row>
    <row r="25" spans="2:3" ht="12.75">
      <c r="B25" s="7" t="s">
        <v>8</v>
      </c>
      <c r="C25" s="5">
        <f>SUM(E9:E14)</f>
        <v>0.7999999999999999</v>
      </c>
    </row>
    <row r="26" spans="2:3" ht="12.75">
      <c r="B26" s="7" t="s">
        <v>10</v>
      </c>
      <c r="C26" s="5">
        <f>AVERAGE(E9:E14)</f>
        <v>0.13333333333333333</v>
      </c>
    </row>
    <row r="27" spans="2:3" ht="12.75">
      <c r="B27" s="7" t="s">
        <v>11</v>
      </c>
      <c r="C27" s="11">
        <f>SUM(F9:F14)</f>
        <v>0.1182</v>
      </c>
    </row>
    <row r="28" spans="2:3" ht="12.75">
      <c r="B28" s="7" t="s">
        <v>13</v>
      </c>
      <c r="C28" s="11">
        <f>C25^2/6</f>
        <v>0.10666666666666665</v>
      </c>
    </row>
    <row r="29" ht="12.75">
      <c r="B29" s="7"/>
    </row>
    <row r="30" spans="2:3" ht="12.75">
      <c r="B30" s="7" t="s">
        <v>14</v>
      </c>
      <c r="C30" s="11">
        <f>C27-C28</f>
        <v>0.011533333333333354</v>
      </c>
    </row>
    <row r="31" spans="2:3" ht="12.75">
      <c r="B31" s="7" t="s">
        <v>15</v>
      </c>
      <c r="C31" s="11">
        <f>C30/5</f>
        <v>0.002306666666666671</v>
      </c>
    </row>
    <row r="33" spans="2:3" ht="12.75">
      <c r="B33" s="7" t="s">
        <v>16</v>
      </c>
      <c r="C33" s="11">
        <f>SQRT(C31/6)</f>
        <v>0.019607254893137006</v>
      </c>
    </row>
    <row r="35" spans="2:3" ht="12.75">
      <c r="B35" s="7" t="s">
        <v>17</v>
      </c>
      <c r="C35" s="10">
        <f>C26/C33</f>
        <v>6.800204009180454</v>
      </c>
    </row>
    <row r="37" spans="3:4" ht="12.75">
      <c r="C37">
        <f>TDIST(C35,5,1)</f>
        <v>0.0005235523358078909</v>
      </c>
      <c r="D37" t="s">
        <v>18</v>
      </c>
    </row>
    <row r="38" ht="12.75">
      <c r="D38" t="s">
        <v>19</v>
      </c>
    </row>
    <row r="39" spans="3:4" ht="12.75">
      <c r="C39" s="12">
        <f>1/C37</f>
        <v>1910.0287241712049</v>
      </c>
      <c r="D39" t="s">
        <v>20</v>
      </c>
    </row>
    <row r="43" spans="3:4" ht="12.75">
      <c r="C43">
        <f>TTEST(C9:C14,D9:D14,1,1)</f>
        <v>0.0005235523358078883</v>
      </c>
      <c r="D43" t="s">
        <v>21</v>
      </c>
    </row>
    <row r="44" ht="12.75">
      <c r="C44" s="12">
        <f>1/C43</f>
        <v>1910.0287241712144</v>
      </c>
    </row>
  </sheetData>
  <hyperlinks>
    <hyperlink ref="I3" r:id="rId1" display="For a paird Student's t-test of the data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Steven</cp:lastModifiedBy>
  <dcterms:created xsi:type="dcterms:W3CDTF">2005-09-16T23:39:21Z</dcterms:created>
  <dcterms:modified xsi:type="dcterms:W3CDTF">2005-09-17T02:16:29Z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